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FCE"/>
  <workbookPr date1904="1"/>
  <bookViews>
    <workbookView xWindow="19940" yWindow="0" windowWidth="29140" windowHeight="26560" tabRatio="500" activeTab="0"/>
  </bookViews>
  <sheets>
    <sheet name="40m-15' Nitrox 32" sheetId="1" r:id="rId1"/>
    <sheet name="40m-15' Air" sheetId="2" r:id="rId2"/>
    <sheet name="40m-15' Nitrox 32 - Proche" sheetId="3" r:id="rId3"/>
  </sheets>
  <definedNames>
    <definedName name="_xlnm._FilterDatabase" localSheetId="0" hidden="1">'40m-15'' Nitrox 32'!$A$9:$P$25</definedName>
  </definedNames>
  <calcPr fullCalcOnLoad="1"/>
</workbook>
</file>

<file path=xl/comments1.xml><?xml version="1.0" encoding="utf-8"?>
<comments xmlns="http://schemas.openxmlformats.org/spreadsheetml/2006/main">
  <authors>
    <author>Laurent</author>
  </authors>
  <commentList>
    <comment ref="M25" authorId="0">
      <text>
        <r>
          <rPr>
            <b/>
            <sz val="9"/>
            <rFont val="Verdana"/>
            <family val="0"/>
          </rPr>
          <t>Laurent:</t>
        </r>
        <r>
          <rPr>
            <sz val="9"/>
            <rFont val="Verdana"/>
            <family val="0"/>
          </rPr>
          <t xml:space="preserve">
paliers de principe
</t>
        </r>
      </text>
    </comment>
    <comment ref="M24" authorId="0">
      <text>
        <r>
          <rPr>
            <b/>
            <sz val="9"/>
            <rFont val="Verdana"/>
            <family val="0"/>
          </rPr>
          <t>Laurent:</t>
        </r>
        <r>
          <rPr>
            <sz val="9"/>
            <rFont val="Verdana"/>
            <family val="0"/>
          </rPr>
          <t xml:space="preserve">
paliers de principe
</t>
        </r>
      </text>
    </comment>
  </commentList>
</comments>
</file>

<file path=xl/comments2.xml><?xml version="1.0" encoding="utf-8"?>
<comments xmlns="http://schemas.openxmlformats.org/spreadsheetml/2006/main">
  <authors>
    <author>Laurent</author>
  </authors>
  <commentList>
    <comment ref="M24" authorId="0">
      <text>
        <r>
          <rPr>
            <b/>
            <sz val="9"/>
            <rFont val="Verdana"/>
            <family val="0"/>
          </rPr>
          <t>Laurent:</t>
        </r>
        <r>
          <rPr>
            <sz val="9"/>
            <rFont val="Verdana"/>
            <family val="0"/>
          </rPr>
          <t xml:space="preserve">
dont 3' de principe
</t>
        </r>
      </text>
    </comment>
    <comment ref="M25" authorId="0">
      <text>
        <r>
          <rPr>
            <b/>
            <sz val="9"/>
            <rFont val="Verdana"/>
            <family val="0"/>
          </rPr>
          <t>Laurent:</t>
        </r>
        <r>
          <rPr>
            <sz val="9"/>
            <rFont val="Verdana"/>
            <family val="0"/>
          </rPr>
          <t xml:space="preserve">
dont 3' de principe
</t>
        </r>
      </text>
    </comment>
    <comment ref="M23" authorId="0">
      <text>
        <r>
          <rPr>
            <b/>
            <sz val="9"/>
            <rFont val="Verdana"/>
            <family val="0"/>
          </rPr>
          <t>Laurent:</t>
        </r>
        <r>
          <rPr>
            <sz val="9"/>
            <rFont val="Verdana"/>
            <family val="0"/>
          </rPr>
          <t xml:space="preserve">
dont 3' de principe</t>
        </r>
      </text>
    </comment>
  </commentList>
</comments>
</file>

<file path=xl/comments3.xml><?xml version="1.0" encoding="utf-8"?>
<comments xmlns="http://schemas.openxmlformats.org/spreadsheetml/2006/main">
  <authors>
    <author>Laurent</author>
  </authors>
  <commentList>
    <comment ref="M14" authorId="0">
      <text>
        <r>
          <rPr>
            <b/>
            <sz val="9"/>
            <rFont val="Verdana"/>
            <family val="0"/>
          </rPr>
          <t>Laurent:</t>
        </r>
        <r>
          <rPr>
            <sz val="9"/>
            <rFont val="Verdana"/>
            <family val="0"/>
          </rPr>
          <t xml:space="preserve">
paliers de principe
</t>
        </r>
      </text>
    </comment>
  </commentList>
</comments>
</file>

<file path=xl/sharedStrings.xml><?xml version="1.0" encoding="utf-8"?>
<sst xmlns="http://schemas.openxmlformats.org/spreadsheetml/2006/main" count="193" uniqueCount="56">
  <si>
    <t>22m</t>
  </si>
  <si>
    <t>10m</t>
  </si>
  <si>
    <t>4m</t>
  </si>
  <si>
    <t>4m</t>
  </si>
  <si>
    <t>13m</t>
  </si>
  <si>
    <t>A0</t>
  </si>
  <si>
    <t>A0</t>
  </si>
  <si>
    <t>A0</t>
  </si>
  <si>
    <t>A0</t>
  </si>
  <si>
    <t>A0</t>
  </si>
  <si>
    <t>BUHLMANN - GF</t>
  </si>
  <si>
    <t>RGBM</t>
  </si>
  <si>
    <t>Air</t>
  </si>
  <si>
    <t>Total</t>
  </si>
  <si>
    <t>OSTC</t>
  </si>
  <si>
    <t>SUUNTO</t>
  </si>
  <si>
    <t>Réglages de base du simulateur</t>
  </si>
  <si>
    <t>Ordinateur</t>
  </si>
  <si>
    <t>Concat</t>
  </si>
  <si>
    <t>20l/mn</t>
  </si>
  <si>
    <t>SAT / GF Low</t>
  </si>
  <si>
    <t>DESAT / GF High</t>
  </si>
  <si>
    <t>DTR</t>
  </si>
  <si>
    <t>Bülhmann de base</t>
  </si>
  <si>
    <t>Commentaires</t>
  </si>
  <si>
    <t>Salinité</t>
  </si>
  <si>
    <t>m/mn</t>
  </si>
  <si>
    <t>Durée fond</t>
  </si>
  <si>
    <t>minutes</t>
  </si>
  <si>
    <t>mètres</t>
  </si>
  <si>
    <t>Algorithme</t>
  </si>
  <si>
    <t>Gaz</t>
  </si>
  <si>
    <t>1,6</t>
  </si>
  <si>
    <t>bars</t>
  </si>
  <si>
    <t>Profondeur fond</t>
  </si>
  <si>
    <t>Dernier palier</t>
  </si>
  <si>
    <t>PPO2 palier</t>
  </si>
  <si>
    <t>Vitesse remontée</t>
  </si>
  <si>
    <t>Pression OSTC</t>
  </si>
  <si>
    <t>BUHLMANN</t>
  </si>
  <si>
    <t>18m</t>
  </si>
  <si>
    <t>15m</t>
  </si>
  <si>
    <t>6m</t>
  </si>
  <si>
    <t>Nitrox</t>
  </si>
  <si>
    <t>P0</t>
  </si>
  <si>
    <t>P1</t>
  </si>
  <si>
    <t>P2</t>
  </si>
  <si>
    <t>21m</t>
  </si>
  <si>
    <t>20m</t>
  </si>
  <si>
    <t>Réglages Marie</t>
  </si>
  <si>
    <t>12m</t>
  </si>
  <si>
    <t>11m</t>
  </si>
  <si>
    <t>10m</t>
  </si>
  <si>
    <t>21m</t>
  </si>
  <si>
    <t>Paliers</t>
  </si>
  <si>
    <t>Paliers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</si>
</sst>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Vrai&quot;;&quot;Vrai&quot;;&quot;Faux&quot;"/>
    <numFmt numFmtId="177" formatCode="&quot;Actif&quot;;&quot;Actif&quot;;&quot;Inactif&quot;"/>
    <numFmt numFmtId="178" formatCode="0.000"/>
    <numFmt numFmtId="179" formatCode="General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12" borderId="3" applyNumberFormat="0" applyFont="0" applyAlignment="0" applyProtection="0"/>
    <xf numFmtId="0" fontId="18" fillId="3" borderId="1" applyNumberFormat="0" applyAlignment="0" applyProtection="0"/>
    <xf numFmtId="0" fontId="19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2" fillId="2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6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4" fontId="0" fillId="0" borderId="14" xfId="49" applyFont="1" applyBorder="1" applyAlignment="1">
      <alignment horizontal="center" vertical="center"/>
    </xf>
    <xf numFmtId="44" fontId="0" fillId="0" borderId="12" xfId="49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575"/>
          <c:w val="0.98275"/>
          <c:h val="0.933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'40m-15'' Nitrox 32'!$F$9</c:f>
              <c:strCache>
                <c:ptCount val="1"/>
                <c:pt idx="0">
                  <c:v>21m</c:v>
                </c:pt>
              </c:strCache>
            </c:strRef>
          </c:tx>
          <c:spPr>
            <a:solidFill>
              <a:srgbClr val="008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32'!$F$10:$F$25</c:f>
              <c:numCache/>
            </c:numRef>
          </c:val>
        </c:ser>
        <c:ser>
          <c:idx val="4"/>
          <c:order val="1"/>
          <c:tx>
            <c:strRef>
              <c:f>'40m-15'' Nitrox 32'!$G$9</c:f>
              <c:strCache>
                <c:ptCount val="1"/>
                <c:pt idx="0">
                  <c:v>20m</c:v>
                </c:pt>
              </c:strCache>
            </c:strRef>
          </c:tx>
          <c:spPr>
            <a:solidFill>
              <a:srgbClr val="67A7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32'!$G$10:$G$25</c:f>
              <c:numCache/>
            </c:numRef>
          </c:val>
        </c:ser>
        <c:ser>
          <c:idx val="5"/>
          <c:order val="2"/>
          <c:tx>
            <c:strRef>
              <c:f>'40m-15'' Nitrox 32'!$H$9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32'!$H$10:$H$25</c:f>
              <c:numCache/>
            </c:numRef>
          </c:val>
        </c:ser>
        <c:ser>
          <c:idx val="6"/>
          <c:order val="3"/>
          <c:tx>
            <c:strRef>
              <c:f>'40m-15'' Nitrox 32'!$I$9</c:f>
              <c:strCache>
                <c:ptCount val="1"/>
                <c:pt idx="0">
                  <c:v>15m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32'!$I$10:$I$25</c:f>
              <c:numCache/>
            </c:numRef>
          </c:val>
        </c:ser>
        <c:ser>
          <c:idx val="7"/>
          <c:order val="4"/>
          <c:tx>
            <c:strRef>
              <c:f>'40m-15'' Nitrox 32'!$J$9</c:f>
              <c:strCache>
                <c:ptCount val="1"/>
                <c:pt idx="0">
                  <c:v>11m</c:v>
                </c:pt>
              </c:strCache>
            </c:strRef>
          </c:tx>
          <c:spPr>
            <a:solidFill>
              <a:srgbClr val="66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32'!$J$10:$J$25</c:f>
              <c:numCache/>
            </c:numRef>
          </c:val>
        </c:ser>
        <c:ser>
          <c:idx val="8"/>
          <c:order val="5"/>
          <c:tx>
            <c:strRef>
              <c:f>'40m-15'' Nitrox 32'!$K$9</c:f>
              <c:strCache>
                <c:ptCount val="1"/>
                <c:pt idx="0">
                  <c:v>10m</c:v>
                </c:pt>
              </c:strCache>
            </c:strRef>
          </c:tx>
          <c:spPr>
            <a:solidFill>
              <a:srgbClr val="00804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32'!$K$10:$K$25</c:f>
              <c:numCache/>
            </c:numRef>
          </c:val>
        </c:ser>
        <c:ser>
          <c:idx val="9"/>
          <c:order val="6"/>
          <c:tx>
            <c:strRef>
              <c:f>'40m-15'' Nitrox 32'!$L$9</c:f>
              <c:strCache>
                <c:ptCount val="1"/>
                <c:pt idx="0">
                  <c:v>6m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32'!$L$10:$L$25</c:f>
              <c:numCache/>
            </c:numRef>
          </c:val>
        </c:ser>
        <c:ser>
          <c:idx val="10"/>
          <c:order val="7"/>
          <c:tx>
            <c:strRef>
              <c:f>'40m-15'' Nitrox 32'!$M$9</c:f>
              <c:strCache>
                <c:ptCount val="1"/>
                <c:pt idx="0">
                  <c:v>4m</c:v>
                </c:pt>
              </c:strCache>
            </c:strRef>
          </c:tx>
          <c:spPr>
            <a:solidFill>
              <a:srgbClr val="95FF5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32'!$E$10:$E$25</c:f>
              <c:strCache/>
            </c:strRef>
          </c:cat>
          <c:val>
            <c:numRef>
              <c:f>'40m-15'' Nitrox 32'!$M$10:$M$25</c:f>
              <c:numCache/>
            </c:numRef>
          </c:val>
        </c:ser>
        <c:overlap val="10"/>
        <c:gapWidth val="10"/>
        <c:axId val="30255718"/>
        <c:axId val="3866007"/>
      </c:barChart>
      <c:catAx>
        <c:axId val="3025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Algorithme et profondeur des paliers</a:t>
                </a:r>
              </a:p>
            </c:rich>
          </c:tx>
          <c:layout>
            <c:manualLayout>
              <c:xMode val="factor"/>
              <c:yMode val="factor"/>
              <c:x val="-0.019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007"/>
        <c:crossesAt val="0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Dur?e des paliers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3025571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9375"/>
          <c:y val="0.00375"/>
          <c:w val="0.28325"/>
          <c:h val="0.0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475"/>
          <c:w val="0.98875"/>
          <c:h val="0.93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'40m-15'' Air'!$F$9</c:f>
              <c:strCache>
                <c:ptCount val="1"/>
                <c:pt idx="0">
                  <c:v>22m</c:v>
                </c:pt>
              </c:strCache>
            </c:strRef>
          </c:tx>
          <c:spPr>
            <a:solidFill>
              <a:srgbClr val="008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Air'!$F$10:$F$25</c:f>
              <c:numCache/>
            </c:numRef>
          </c:val>
        </c:ser>
        <c:ser>
          <c:idx val="4"/>
          <c:order val="1"/>
          <c:tx>
            <c:strRef>
              <c:f>'40m-15'' Air'!$G$9</c:f>
              <c:strCache>
                <c:ptCount val="1"/>
                <c:pt idx="0">
                  <c:v>21m</c:v>
                </c:pt>
              </c:strCache>
            </c:strRef>
          </c:tx>
          <c:spPr>
            <a:solidFill>
              <a:srgbClr val="67A7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Air'!$G$10:$G$25</c:f>
              <c:numCache/>
            </c:numRef>
          </c:val>
        </c:ser>
        <c:ser>
          <c:idx val="5"/>
          <c:order val="2"/>
          <c:tx>
            <c:strRef>
              <c:f>'40m-15'' Air'!$H$9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Air'!$H$10:$H$25</c:f>
              <c:numCache/>
            </c:numRef>
          </c:val>
        </c:ser>
        <c:ser>
          <c:idx val="6"/>
          <c:order val="3"/>
          <c:tx>
            <c:strRef>
              <c:f>'40m-15'' Air'!$I$9</c:f>
              <c:strCache>
                <c:ptCount val="1"/>
                <c:pt idx="0">
                  <c:v>13m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Air'!$I$10:$I$25</c:f>
              <c:numCache/>
            </c:numRef>
          </c:val>
        </c:ser>
        <c:ser>
          <c:idx val="7"/>
          <c:order val="4"/>
          <c:tx>
            <c:strRef>
              <c:f>'40m-15'' Air'!$J$9</c:f>
              <c:strCache>
                <c:ptCount val="1"/>
                <c:pt idx="0">
                  <c:v>12m</c:v>
                </c:pt>
              </c:strCache>
            </c:strRef>
          </c:tx>
          <c:spPr>
            <a:solidFill>
              <a:srgbClr val="66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Air'!$J$10:$J$25</c:f>
              <c:numCache/>
            </c:numRef>
          </c:val>
        </c:ser>
        <c:ser>
          <c:idx val="8"/>
          <c:order val="5"/>
          <c:tx>
            <c:strRef>
              <c:f>'40m-15'' Air'!$K$9</c:f>
              <c:strCache>
                <c:ptCount val="1"/>
                <c:pt idx="0">
                  <c:v>10m</c:v>
                </c:pt>
              </c:strCache>
            </c:strRef>
          </c:tx>
          <c:spPr>
            <a:solidFill>
              <a:srgbClr val="00804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Air'!$K$10:$K$25</c:f>
              <c:numCache/>
            </c:numRef>
          </c:val>
        </c:ser>
        <c:ser>
          <c:idx val="9"/>
          <c:order val="6"/>
          <c:tx>
            <c:strRef>
              <c:f>'40m-15'' Air'!$L$9</c:f>
              <c:strCache>
                <c:ptCount val="1"/>
                <c:pt idx="0">
                  <c:v>6m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Air'!$L$10:$L$25</c:f>
              <c:numCache/>
            </c:numRef>
          </c:val>
        </c:ser>
        <c:ser>
          <c:idx val="10"/>
          <c:order val="7"/>
          <c:tx>
            <c:strRef>
              <c:f>'40m-15'' Air'!$M$9</c:f>
              <c:strCache>
                <c:ptCount val="1"/>
                <c:pt idx="0">
                  <c:v>4m</c:v>
                </c:pt>
              </c:strCache>
            </c:strRef>
          </c:tx>
          <c:spPr>
            <a:solidFill>
              <a:srgbClr val="95FF5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Air'!$E$10:$E$25</c:f>
              <c:strCache/>
            </c:strRef>
          </c:cat>
          <c:val>
            <c:numRef>
              <c:f>'40m-15'' Air'!$M$10:$M$25</c:f>
              <c:numCache/>
            </c:numRef>
          </c:val>
        </c:ser>
        <c:overlap val="10"/>
        <c:gapWidth val="10"/>
        <c:axId val="34794064"/>
        <c:axId val="44711121"/>
      </c:barChart>
      <c:catAx>
        <c:axId val="3479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Algorithme et profondeur des paliers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11121"/>
        <c:crossesAt val="0"/>
        <c:auto val="1"/>
        <c:lblOffset val="100"/>
        <c:tickLblSkip val="1"/>
        <c:noMultiLvlLbl val="0"/>
      </c:catAx>
      <c:val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Dur?e des paliers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3479406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93"/>
          <c:y val="0.00375"/>
          <c:w val="0.28325"/>
          <c:h val="0.0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475"/>
          <c:w val="0.99225"/>
          <c:h val="0.9367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'40m-15'' Nitrox 32 - Proche'!$F$9</c:f>
              <c:strCache>
                <c:ptCount val="1"/>
                <c:pt idx="0">
                  <c:v>21m</c:v>
                </c:pt>
              </c:strCache>
            </c:strRef>
          </c:tx>
          <c:spPr>
            <a:solidFill>
              <a:srgbClr val="008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Proche'!$F$10:$F$14</c:f>
              <c:numCache/>
            </c:numRef>
          </c:val>
        </c:ser>
        <c:ser>
          <c:idx val="4"/>
          <c:order val="1"/>
          <c:tx>
            <c:strRef>
              <c:f>'40m-15'' Nitrox 32 - Proche'!$G$9</c:f>
              <c:strCache>
                <c:ptCount val="1"/>
                <c:pt idx="0">
                  <c:v>20m</c:v>
                </c:pt>
              </c:strCache>
            </c:strRef>
          </c:tx>
          <c:spPr>
            <a:solidFill>
              <a:srgbClr val="67A7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Proche'!$G$10:$G$14</c:f>
              <c:numCache/>
            </c:numRef>
          </c:val>
        </c:ser>
        <c:ser>
          <c:idx val="5"/>
          <c:order val="2"/>
          <c:tx>
            <c:strRef>
              <c:f>'40m-15'' Nitrox 32 - Proche'!$H$9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Proche'!$H$10:$H$14</c:f>
              <c:numCache/>
            </c:numRef>
          </c:val>
        </c:ser>
        <c:ser>
          <c:idx val="6"/>
          <c:order val="3"/>
          <c:tx>
            <c:strRef>
              <c:f>'40m-15'' Nitrox 32 - Proche'!$I$9</c:f>
              <c:strCache>
                <c:ptCount val="1"/>
                <c:pt idx="0">
                  <c:v>15m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Proche'!$I$10:$I$14</c:f>
              <c:numCache/>
            </c:numRef>
          </c:val>
        </c:ser>
        <c:ser>
          <c:idx val="7"/>
          <c:order val="4"/>
          <c:tx>
            <c:strRef>
              <c:f>'40m-15'' Nitrox 32 - Proche'!$J$9</c:f>
              <c:strCache>
                <c:ptCount val="1"/>
                <c:pt idx="0">
                  <c:v>11m</c:v>
                </c:pt>
              </c:strCache>
            </c:strRef>
          </c:tx>
          <c:spPr>
            <a:solidFill>
              <a:srgbClr val="66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Proche'!$J$10:$J$14</c:f>
              <c:numCache/>
            </c:numRef>
          </c:val>
        </c:ser>
        <c:ser>
          <c:idx val="8"/>
          <c:order val="5"/>
          <c:tx>
            <c:strRef>
              <c:f>'40m-15'' Nitrox 32 - Proche'!$K$9</c:f>
              <c:strCache>
                <c:ptCount val="1"/>
                <c:pt idx="0">
                  <c:v>10m</c:v>
                </c:pt>
              </c:strCache>
            </c:strRef>
          </c:tx>
          <c:spPr>
            <a:solidFill>
              <a:srgbClr val="00804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Proche'!$K$10:$K$14</c:f>
              <c:numCache/>
            </c:numRef>
          </c:val>
        </c:ser>
        <c:ser>
          <c:idx val="9"/>
          <c:order val="6"/>
          <c:tx>
            <c:strRef>
              <c:f>'40m-15'' Nitrox 32 - Proche'!$L$9</c:f>
              <c:strCache>
                <c:ptCount val="1"/>
                <c:pt idx="0">
                  <c:v>6m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Proche'!$L$10:$L$14</c:f>
              <c:numCache/>
            </c:numRef>
          </c:val>
        </c:ser>
        <c:ser>
          <c:idx val="10"/>
          <c:order val="7"/>
          <c:tx>
            <c:strRef>
              <c:f>'40m-15'' Nitrox 32 - Proche'!$M$9</c:f>
              <c:strCache>
                <c:ptCount val="1"/>
                <c:pt idx="0">
                  <c:v>4m</c:v>
                </c:pt>
              </c:strCache>
            </c:strRef>
          </c:tx>
          <c:spPr>
            <a:solidFill>
              <a:srgbClr val="95FF5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'40m-15'' Nitrox 32 - Proche'!$E$10:$E$14</c:f>
              <c:strCache/>
            </c:strRef>
          </c:cat>
          <c:val>
            <c:numRef>
              <c:f>'40m-15'' Nitrox 32 - Proche'!$M$10:$M$14</c:f>
              <c:numCache/>
            </c:numRef>
          </c:val>
        </c:ser>
        <c:overlap val="10"/>
        <c:gapWidth val="10"/>
        <c:axId val="66855770"/>
        <c:axId val="64831019"/>
      </c:barChart>
      <c:catAx>
        <c:axId val="6685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Algorithme et profondeur des paliers</a:t>
                </a:r>
              </a:p>
            </c:rich>
          </c:tx>
          <c:layout>
            <c:manualLayout>
              <c:xMode val="factor"/>
              <c:yMode val="factor"/>
              <c:x val="-0.019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1019"/>
        <c:crossesAt val="0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Dur?e des paliers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6685577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9125"/>
          <c:y val="0.00375"/>
          <c:w val="0.28325"/>
          <c:h val="0.0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171450</xdr:rowOff>
    </xdr:from>
    <xdr:to>
      <xdr:col>15</xdr:col>
      <xdr:colOff>0</xdr:colOff>
      <xdr:row>75</xdr:row>
      <xdr:rowOff>114300</xdr:rowOff>
    </xdr:to>
    <xdr:graphicFrame>
      <xdr:nvGraphicFramePr>
        <xdr:cNvPr id="1" name="Graphique 2"/>
        <xdr:cNvGraphicFramePr/>
      </xdr:nvGraphicFramePr>
      <xdr:xfrm>
        <a:off x="0" y="7067550"/>
        <a:ext cx="1251585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171450</xdr:rowOff>
    </xdr:from>
    <xdr:to>
      <xdr:col>15</xdr:col>
      <xdr:colOff>0</xdr:colOff>
      <xdr:row>75</xdr:row>
      <xdr:rowOff>114300</xdr:rowOff>
    </xdr:to>
    <xdr:graphicFrame>
      <xdr:nvGraphicFramePr>
        <xdr:cNvPr id="1" name="Graphique 2"/>
        <xdr:cNvGraphicFramePr/>
      </xdr:nvGraphicFramePr>
      <xdr:xfrm>
        <a:off x="0" y="7067550"/>
        <a:ext cx="1251585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171450</xdr:rowOff>
    </xdr:from>
    <xdr:to>
      <xdr:col>15</xdr:col>
      <xdr:colOff>0</xdr:colOff>
      <xdr:row>64</xdr:row>
      <xdr:rowOff>114300</xdr:rowOff>
    </xdr:to>
    <xdr:graphicFrame>
      <xdr:nvGraphicFramePr>
        <xdr:cNvPr id="1" name="Graphique 2"/>
        <xdr:cNvGraphicFramePr/>
      </xdr:nvGraphicFramePr>
      <xdr:xfrm>
        <a:off x="0" y="3505200"/>
        <a:ext cx="12515850" cy="853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pane xSplit="5" ySplit="9" topLeftCell="F10" activePane="bottomRight" state="frozen"/>
      <selection pane="topLeft" activeCell="R34" sqref="R34"/>
      <selection pane="topRight" activeCell="R34" sqref="R34"/>
      <selection pane="bottomLeft" activeCell="R34" sqref="R34"/>
      <selection pane="bottomRight" activeCell="P38" sqref="P38"/>
    </sheetView>
  </sheetViews>
  <sheetFormatPr defaultColWidth="10.75390625" defaultRowHeight="12.75"/>
  <cols>
    <col min="1" max="1" width="14.125" style="6" bestFit="1" customWidth="1"/>
    <col min="2" max="2" width="13.625" style="1" bestFit="1" customWidth="1"/>
    <col min="3" max="3" width="15.25390625" style="1" bestFit="1" customWidth="1"/>
    <col min="4" max="4" width="17.875" style="1" bestFit="1" customWidth="1"/>
    <col min="5" max="5" width="21.875" style="6" customWidth="1"/>
    <col min="6" max="7" width="7.75390625" style="1" customWidth="1"/>
    <col min="8" max="13" width="7.75390625" style="2" customWidth="1"/>
    <col min="14" max="14" width="9.75390625" style="19" customWidth="1"/>
    <col min="15" max="15" width="9.75390625" style="34" customWidth="1"/>
    <col min="16" max="16" width="50.625" style="15" customWidth="1"/>
    <col min="17" max="16384" width="10.75390625" style="1" customWidth="1"/>
  </cols>
  <sheetData>
    <row r="1" spans="1:3" ht="15">
      <c r="A1" s="5" t="s">
        <v>27</v>
      </c>
      <c r="B1" s="3">
        <v>15</v>
      </c>
      <c r="C1" s="3" t="s">
        <v>28</v>
      </c>
    </row>
    <row r="2" spans="1:3" ht="15">
      <c r="A2" s="5" t="s">
        <v>34</v>
      </c>
      <c r="B2" s="3">
        <v>40</v>
      </c>
      <c r="C2" s="3" t="s">
        <v>29</v>
      </c>
    </row>
    <row r="3" spans="1:4" ht="15">
      <c r="A3" s="38" t="s">
        <v>31</v>
      </c>
      <c r="B3" s="4">
        <v>0.32</v>
      </c>
      <c r="C3" s="30" t="s">
        <v>43</v>
      </c>
      <c r="D3" s="3" t="s">
        <v>19</v>
      </c>
    </row>
    <row r="4" spans="1:3" ht="15">
      <c r="A4" s="5" t="s">
        <v>36</v>
      </c>
      <c r="B4" s="3" t="s">
        <v>32</v>
      </c>
      <c r="C4" s="3" t="s">
        <v>33</v>
      </c>
    </row>
    <row r="5" spans="1:7" ht="15" customHeight="1">
      <c r="A5" s="5" t="s">
        <v>37</v>
      </c>
      <c r="B5" s="3">
        <v>10</v>
      </c>
      <c r="C5" s="3" t="s">
        <v>26</v>
      </c>
      <c r="D5" s="17" t="s">
        <v>38</v>
      </c>
      <c r="E5" s="25">
        <v>1013</v>
      </c>
      <c r="F5" s="12"/>
      <c r="G5" s="9"/>
    </row>
    <row r="6" spans="1:8" ht="15">
      <c r="A6" s="5" t="s">
        <v>35</v>
      </c>
      <c r="B6" s="3">
        <v>4</v>
      </c>
      <c r="D6" s="39"/>
      <c r="E6" s="39"/>
      <c r="F6" s="12"/>
      <c r="G6" s="12"/>
      <c r="H6" s="9"/>
    </row>
    <row r="7" spans="1:8" ht="15">
      <c r="A7" s="14" t="s">
        <v>25</v>
      </c>
      <c r="B7" s="3">
        <v>1.03</v>
      </c>
      <c r="C7" s="13"/>
      <c r="D7" s="12"/>
      <c r="E7" s="26"/>
      <c r="F7" s="12"/>
      <c r="G7" s="12"/>
      <c r="H7" s="9"/>
    </row>
    <row r="8" spans="2:16" ht="15">
      <c r="B8" s="6"/>
      <c r="F8" s="40" t="s">
        <v>54</v>
      </c>
      <c r="G8" s="40"/>
      <c r="H8" s="40"/>
      <c r="I8" s="40"/>
      <c r="J8" s="40"/>
      <c r="K8" s="40"/>
      <c r="L8" s="40"/>
      <c r="M8" s="40"/>
      <c r="N8" s="41"/>
      <c r="O8" s="43"/>
      <c r="P8" s="42"/>
    </row>
    <row r="9" spans="1:16" s="2" customFormat="1" ht="15">
      <c r="A9" s="3" t="s">
        <v>17</v>
      </c>
      <c r="B9" s="3" t="s">
        <v>30</v>
      </c>
      <c r="C9" s="3" t="s">
        <v>20</v>
      </c>
      <c r="D9" s="3" t="s">
        <v>21</v>
      </c>
      <c r="E9" s="7" t="s">
        <v>18</v>
      </c>
      <c r="F9" s="10" t="s">
        <v>47</v>
      </c>
      <c r="G9" s="10" t="s">
        <v>48</v>
      </c>
      <c r="H9" s="10" t="s">
        <v>40</v>
      </c>
      <c r="I9" s="10" t="s">
        <v>41</v>
      </c>
      <c r="J9" s="10" t="s">
        <v>51</v>
      </c>
      <c r="K9" s="10" t="s">
        <v>52</v>
      </c>
      <c r="L9" s="10" t="s">
        <v>42</v>
      </c>
      <c r="M9" s="10" t="s">
        <v>3</v>
      </c>
      <c r="N9" s="20" t="s">
        <v>13</v>
      </c>
      <c r="O9" s="35" t="s">
        <v>22</v>
      </c>
      <c r="P9" s="18" t="s">
        <v>24</v>
      </c>
    </row>
    <row r="10" spans="1:16" s="28" customFormat="1" ht="25.5" customHeight="1">
      <c r="A10" s="27" t="s">
        <v>14</v>
      </c>
      <c r="B10" s="11" t="s">
        <v>39</v>
      </c>
      <c r="C10" s="10">
        <v>100</v>
      </c>
      <c r="D10" s="10">
        <v>100</v>
      </c>
      <c r="E10" s="11" t="str">
        <f aca="true" t="shared" si="0" ref="E10:E25">A10&amp;" "&amp;B10&amp;" "&amp;C10&amp;"-"&amp;D10</f>
        <v>OSTC BUHLMANN 100-100</v>
      </c>
      <c r="F10" s="10"/>
      <c r="G10" s="10"/>
      <c r="H10" s="10"/>
      <c r="I10" s="10"/>
      <c r="J10" s="10"/>
      <c r="K10" s="10"/>
      <c r="L10" s="10"/>
      <c r="M10" s="10">
        <v>0</v>
      </c>
      <c r="N10" s="20">
        <f>SUM(F10:M10)</f>
        <v>0</v>
      </c>
      <c r="O10" s="36">
        <f aca="true" t="shared" si="1" ref="O10:O25">N10+$B$2/10+1</f>
        <v>5</v>
      </c>
      <c r="P10" s="29" t="s">
        <v>23</v>
      </c>
    </row>
    <row r="11" spans="1:16" s="28" customFormat="1" ht="25.5" customHeight="1">
      <c r="A11" s="27" t="s">
        <v>14</v>
      </c>
      <c r="B11" s="11" t="s">
        <v>39</v>
      </c>
      <c r="C11" s="10">
        <v>110</v>
      </c>
      <c r="D11" s="10">
        <v>90</v>
      </c>
      <c r="E11" s="11" t="str">
        <f t="shared" si="0"/>
        <v>OSTC BUHLMANN 110-90</v>
      </c>
      <c r="F11" s="10"/>
      <c r="G11" s="10"/>
      <c r="H11" s="10"/>
      <c r="I11" s="10"/>
      <c r="J11" s="10"/>
      <c r="K11" s="10"/>
      <c r="L11" s="10"/>
      <c r="M11" s="10">
        <v>1</v>
      </c>
      <c r="N11" s="20">
        <f aca="true" t="shared" si="2" ref="N11:N25">SUM(F11:M11)</f>
        <v>1</v>
      </c>
      <c r="O11" s="36">
        <f t="shared" si="1"/>
        <v>6</v>
      </c>
      <c r="P11" s="29" t="s">
        <v>16</v>
      </c>
    </row>
    <row r="12" spans="1:16" s="28" customFormat="1" ht="25.5" customHeight="1">
      <c r="A12" s="24" t="s">
        <v>14</v>
      </c>
      <c r="B12" s="10" t="s">
        <v>39</v>
      </c>
      <c r="C12" s="10">
        <v>110</v>
      </c>
      <c r="D12" s="10">
        <v>85</v>
      </c>
      <c r="E12" s="11" t="str">
        <f t="shared" si="0"/>
        <v>OSTC BUHLMANN 110-85</v>
      </c>
      <c r="F12" s="10"/>
      <c r="G12" s="10"/>
      <c r="H12" s="10"/>
      <c r="I12" s="10"/>
      <c r="J12" s="10"/>
      <c r="K12" s="10"/>
      <c r="L12" s="10"/>
      <c r="M12" s="10">
        <v>1</v>
      </c>
      <c r="N12" s="20">
        <f t="shared" si="2"/>
        <v>1</v>
      </c>
      <c r="O12" s="36">
        <f t="shared" si="1"/>
        <v>6</v>
      </c>
      <c r="P12" s="29"/>
    </row>
    <row r="13" spans="1:16" s="28" customFormat="1" ht="25.5" customHeight="1">
      <c r="A13" s="24" t="s">
        <v>14</v>
      </c>
      <c r="B13" s="10" t="s">
        <v>39</v>
      </c>
      <c r="C13" s="10">
        <v>110</v>
      </c>
      <c r="D13" s="10">
        <v>80</v>
      </c>
      <c r="E13" s="11" t="str">
        <f t="shared" si="0"/>
        <v>OSTC BUHLMANN 110-80</v>
      </c>
      <c r="F13" s="10"/>
      <c r="G13" s="10"/>
      <c r="H13" s="10"/>
      <c r="I13" s="10"/>
      <c r="J13" s="10"/>
      <c r="K13" s="10"/>
      <c r="L13" s="10"/>
      <c r="M13" s="10">
        <v>1</v>
      </c>
      <c r="N13" s="20">
        <f t="shared" si="2"/>
        <v>1</v>
      </c>
      <c r="O13" s="36">
        <f t="shared" si="1"/>
        <v>6</v>
      </c>
      <c r="P13" s="29"/>
    </row>
    <row r="14" spans="1:16" s="28" customFormat="1" ht="25.5" customHeight="1">
      <c r="A14" s="24" t="s">
        <v>14</v>
      </c>
      <c r="B14" s="10" t="s">
        <v>39</v>
      </c>
      <c r="C14" s="10">
        <v>115</v>
      </c>
      <c r="D14" s="10">
        <v>90</v>
      </c>
      <c r="E14" s="11" t="str">
        <f t="shared" si="0"/>
        <v>OSTC BUHLMANN 115-90</v>
      </c>
      <c r="F14" s="10"/>
      <c r="G14" s="10"/>
      <c r="H14" s="10"/>
      <c r="I14" s="10"/>
      <c r="J14" s="10"/>
      <c r="K14" s="10"/>
      <c r="L14" s="10"/>
      <c r="M14" s="10">
        <v>1</v>
      </c>
      <c r="N14" s="20">
        <f t="shared" si="2"/>
        <v>1</v>
      </c>
      <c r="O14" s="36">
        <f t="shared" si="1"/>
        <v>6</v>
      </c>
      <c r="P14" s="29"/>
    </row>
    <row r="15" spans="1:16" s="28" customFormat="1" ht="25.5" customHeight="1">
      <c r="A15" s="24" t="s">
        <v>14</v>
      </c>
      <c r="B15" s="10" t="s">
        <v>39</v>
      </c>
      <c r="C15" s="10">
        <v>115</v>
      </c>
      <c r="D15" s="10">
        <v>85</v>
      </c>
      <c r="E15" s="11" t="str">
        <f t="shared" si="0"/>
        <v>OSTC BUHLMANN 115-85</v>
      </c>
      <c r="F15" s="10"/>
      <c r="G15" s="10"/>
      <c r="H15" s="10"/>
      <c r="I15" s="10"/>
      <c r="J15" s="10"/>
      <c r="K15" s="10"/>
      <c r="L15" s="10"/>
      <c r="M15" s="10">
        <v>1</v>
      </c>
      <c r="N15" s="20">
        <f t="shared" si="2"/>
        <v>1</v>
      </c>
      <c r="O15" s="36">
        <f t="shared" si="1"/>
        <v>6</v>
      </c>
      <c r="P15" s="29"/>
    </row>
    <row r="16" spans="1:16" s="28" customFormat="1" ht="25.5" customHeight="1">
      <c r="A16" s="24" t="s">
        <v>14</v>
      </c>
      <c r="B16" s="10" t="s">
        <v>39</v>
      </c>
      <c r="C16" s="10">
        <v>115</v>
      </c>
      <c r="D16" s="10">
        <v>80</v>
      </c>
      <c r="E16" s="11" t="str">
        <f t="shared" si="0"/>
        <v>OSTC BUHLMANN 115-80</v>
      </c>
      <c r="F16" s="10"/>
      <c r="G16" s="10"/>
      <c r="H16" s="10"/>
      <c r="I16" s="10"/>
      <c r="J16" s="10"/>
      <c r="K16" s="10"/>
      <c r="L16" s="10"/>
      <c r="M16" s="10">
        <v>2</v>
      </c>
      <c r="N16" s="20">
        <f t="shared" si="2"/>
        <v>2</v>
      </c>
      <c r="O16" s="36">
        <f t="shared" si="1"/>
        <v>7</v>
      </c>
      <c r="P16" s="29"/>
    </row>
    <row r="17" spans="1:16" s="28" customFormat="1" ht="25.5" customHeight="1">
      <c r="A17" s="24" t="s">
        <v>14</v>
      </c>
      <c r="B17" s="10" t="s">
        <v>39</v>
      </c>
      <c r="C17" s="10">
        <v>120</v>
      </c>
      <c r="D17" s="10">
        <v>90</v>
      </c>
      <c r="E17" s="11" t="str">
        <f t="shared" si="0"/>
        <v>OSTC BUHLMANN 120-90</v>
      </c>
      <c r="F17" s="10"/>
      <c r="G17" s="10"/>
      <c r="H17" s="10"/>
      <c r="I17" s="10"/>
      <c r="J17" s="10"/>
      <c r="K17" s="10"/>
      <c r="L17" s="10"/>
      <c r="M17" s="10">
        <v>2</v>
      </c>
      <c r="N17" s="20">
        <f t="shared" si="2"/>
        <v>2</v>
      </c>
      <c r="O17" s="36">
        <f t="shared" si="1"/>
        <v>7</v>
      </c>
      <c r="P17" s="29"/>
    </row>
    <row r="18" spans="1:16" s="28" customFormat="1" ht="25.5" customHeight="1">
      <c r="A18" s="24" t="s">
        <v>14</v>
      </c>
      <c r="B18" s="10" t="s">
        <v>39</v>
      </c>
      <c r="C18" s="10">
        <v>120</v>
      </c>
      <c r="D18" s="10">
        <v>85</v>
      </c>
      <c r="E18" s="11" t="str">
        <f t="shared" si="0"/>
        <v>OSTC BUHLMANN 120-85</v>
      </c>
      <c r="F18" s="10"/>
      <c r="G18" s="10"/>
      <c r="H18" s="10"/>
      <c r="I18" s="10"/>
      <c r="J18" s="10"/>
      <c r="K18" s="10"/>
      <c r="L18" s="10"/>
      <c r="M18" s="10">
        <v>2</v>
      </c>
      <c r="N18" s="20">
        <f t="shared" si="2"/>
        <v>2</v>
      </c>
      <c r="O18" s="36">
        <f t="shared" si="1"/>
        <v>7</v>
      </c>
      <c r="P18" s="29"/>
    </row>
    <row r="19" spans="1:16" s="2" customFormat="1" ht="25.5" customHeight="1">
      <c r="A19" s="24" t="s">
        <v>14</v>
      </c>
      <c r="B19" s="30" t="s">
        <v>39</v>
      </c>
      <c r="C19" s="10">
        <v>120</v>
      </c>
      <c r="D19" s="10">
        <v>80</v>
      </c>
      <c r="E19" s="11" t="str">
        <f t="shared" si="0"/>
        <v>OSTC BUHLMANN 120-80</v>
      </c>
      <c r="F19" s="10"/>
      <c r="G19" s="10"/>
      <c r="H19" s="10"/>
      <c r="I19" s="10"/>
      <c r="J19" s="10"/>
      <c r="K19" s="10"/>
      <c r="L19" s="10"/>
      <c r="M19" s="10">
        <v>2</v>
      </c>
      <c r="N19" s="20">
        <f t="shared" si="2"/>
        <v>2</v>
      </c>
      <c r="O19" s="36">
        <f t="shared" si="1"/>
        <v>7</v>
      </c>
      <c r="P19" s="8"/>
    </row>
    <row r="20" spans="1:16" s="28" customFormat="1" ht="25.5" customHeight="1">
      <c r="A20" s="24" t="s">
        <v>14</v>
      </c>
      <c r="B20" s="10" t="s">
        <v>39</v>
      </c>
      <c r="C20" s="10">
        <v>125</v>
      </c>
      <c r="D20" s="10">
        <v>90</v>
      </c>
      <c r="E20" s="11" t="str">
        <f t="shared" si="0"/>
        <v>OSTC BUHLMANN 125-90</v>
      </c>
      <c r="F20" s="10"/>
      <c r="G20" s="10"/>
      <c r="H20" s="10"/>
      <c r="I20" s="10"/>
      <c r="J20" s="10"/>
      <c r="K20" s="10"/>
      <c r="L20" s="10"/>
      <c r="M20" s="10">
        <v>2</v>
      </c>
      <c r="N20" s="20">
        <f t="shared" si="2"/>
        <v>2</v>
      </c>
      <c r="O20" s="36">
        <f t="shared" si="1"/>
        <v>7</v>
      </c>
      <c r="P20" s="29"/>
    </row>
    <row r="21" spans="1:16" s="28" customFormat="1" ht="25.5" customHeight="1">
      <c r="A21" s="24" t="s">
        <v>14</v>
      </c>
      <c r="B21" s="10" t="s">
        <v>39</v>
      </c>
      <c r="C21" s="10">
        <v>125</v>
      </c>
      <c r="D21" s="10">
        <v>85</v>
      </c>
      <c r="E21" s="11" t="str">
        <f t="shared" si="0"/>
        <v>OSTC BUHLMANN 125-85</v>
      </c>
      <c r="F21" s="10"/>
      <c r="G21" s="10"/>
      <c r="H21" s="10"/>
      <c r="I21" s="10"/>
      <c r="J21" s="10"/>
      <c r="K21" s="10"/>
      <c r="L21" s="10"/>
      <c r="M21" s="10">
        <v>2</v>
      </c>
      <c r="N21" s="20">
        <f t="shared" si="2"/>
        <v>2</v>
      </c>
      <c r="O21" s="36">
        <f t="shared" si="1"/>
        <v>7</v>
      </c>
      <c r="P21" s="29"/>
    </row>
    <row r="22" spans="1:16" s="2" customFormat="1" ht="25.5" customHeight="1">
      <c r="A22" s="24" t="s">
        <v>14</v>
      </c>
      <c r="B22" s="30" t="s">
        <v>39</v>
      </c>
      <c r="C22" s="10">
        <v>125</v>
      </c>
      <c r="D22" s="10">
        <v>80</v>
      </c>
      <c r="E22" s="11" t="str">
        <f t="shared" si="0"/>
        <v>OSTC BUHLMANN 125-80</v>
      </c>
      <c r="F22" s="10"/>
      <c r="G22" s="10"/>
      <c r="H22" s="10"/>
      <c r="I22" s="10"/>
      <c r="J22" s="10"/>
      <c r="K22" s="10"/>
      <c r="L22" s="10"/>
      <c r="M22" s="10">
        <v>3</v>
      </c>
      <c r="N22" s="20">
        <f t="shared" si="2"/>
        <v>3</v>
      </c>
      <c r="O22" s="36">
        <f t="shared" si="1"/>
        <v>8</v>
      </c>
      <c r="P22" s="8" t="s">
        <v>49</v>
      </c>
    </row>
    <row r="23" spans="1:16" s="2" customFormat="1" ht="25.5" customHeight="1">
      <c r="A23" s="23" t="s">
        <v>15</v>
      </c>
      <c r="B23" s="30" t="s">
        <v>11</v>
      </c>
      <c r="C23" s="10" t="s">
        <v>44</v>
      </c>
      <c r="D23" s="10" t="s">
        <v>8</v>
      </c>
      <c r="E23" s="11" t="str">
        <f t="shared" si="0"/>
        <v>SUUNTO RGBM P0-A0</v>
      </c>
      <c r="F23" s="10"/>
      <c r="G23" s="10">
        <v>1</v>
      </c>
      <c r="H23" s="10"/>
      <c r="I23" s="10"/>
      <c r="J23" s="10"/>
      <c r="K23" s="10">
        <v>2</v>
      </c>
      <c r="L23" s="10"/>
      <c r="M23" s="10">
        <v>3</v>
      </c>
      <c r="N23" s="20">
        <f t="shared" si="2"/>
        <v>6</v>
      </c>
      <c r="O23" s="36">
        <f t="shared" si="1"/>
        <v>11</v>
      </c>
      <c r="P23" s="29" t="s">
        <v>16</v>
      </c>
    </row>
    <row r="24" spans="1:16" s="2" customFormat="1" ht="25.5" customHeight="1">
      <c r="A24" s="23" t="s">
        <v>15</v>
      </c>
      <c r="B24" s="30" t="s">
        <v>11</v>
      </c>
      <c r="C24" s="10" t="s">
        <v>45</v>
      </c>
      <c r="D24" s="10" t="s">
        <v>8</v>
      </c>
      <c r="E24" s="11" t="str">
        <f t="shared" si="0"/>
        <v>SUUNTO RGBM P1-A0</v>
      </c>
      <c r="F24" s="10"/>
      <c r="G24" s="10">
        <v>1</v>
      </c>
      <c r="H24" s="10"/>
      <c r="I24" s="10"/>
      <c r="J24" s="10"/>
      <c r="K24" s="10">
        <v>2</v>
      </c>
      <c r="L24" s="10"/>
      <c r="M24" s="10">
        <v>3</v>
      </c>
      <c r="N24" s="20">
        <f t="shared" si="2"/>
        <v>6</v>
      </c>
      <c r="O24" s="36">
        <f t="shared" si="1"/>
        <v>11</v>
      </c>
      <c r="P24" s="29"/>
    </row>
    <row r="25" spans="1:16" s="2" customFormat="1" ht="25.5" customHeight="1">
      <c r="A25" s="23" t="s">
        <v>15</v>
      </c>
      <c r="B25" s="3" t="s">
        <v>11</v>
      </c>
      <c r="C25" s="10" t="s">
        <v>46</v>
      </c>
      <c r="D25" s="10" t="s">
        <v>9</v>
      </c>
      <c r="E25" s="11" t="str">
        <f t="shared" si="0"/>
        <v>SUUNTO RGBM P2-A0</v>
      </c>
      <c r="F25" s="10">
        <v>1</v>
      </c>
      <c r="G25" s="10"/>
      <c r="H25" s="10"/>
      <c r="I25" s="10"/>
      <c r="J25" s="10">
        <v>2</v>
      </c>
      <c r="K25" s="10"/>
      <c r="L25" s="10"/>
      <c r="M25" s="10">
        <v>3</v>
      </c>
      <c r="N25" s="20">
        <f t="shared" si="2"/>
        <v>6</v>
      </c>
      <c r="O25" s="36">
        <f t="shared" si="1"/>
        <v>11</v>
      </c>
      <c r="P25" s="29"/>
    </row>
    <row r="26" ht="15.75">
      <c r="N26" s="21"/>
    </row>
    <row r="27" ht="15.75">
      <c r="N27" s="21"/>
    </row>
    <row r="28" ht="15.75">
      <c r="N28" s="21"/>
    </row>
    <row r="29" ht="15.75">
      <c r="N29" s="21"/>
    </row>
    <row r="30" ht="15.75">
      <c r="N30" s="21"/>
    </row>
    <row r="31" spans="14:16" ht="15.75">
      <c r="N31" s="22"/>
      <c r="O31" s="37"/>
      <c r="P31" s="16"/>
    </row>
    <row r="32" spans="14:16" ht="15.75">
      <c r="N32" s="22"/>
      <c r="O32" s="37"/>
      <c r="P32" s="16"/>
    </row>
    <row r="33" spans="14:16" ht="15.75">
      <c r="N33" s="22"/>
      <c r="O33" s="37"/>
      <c r="P33" s="16"/>
    </row>
    <row r="34" spans="14:16" ht="15.75">
      <c r="N34" s="22"/>
      <c r="O34" s="37"/>
      <c r="P34" s="16"/>
    </row>
    <row r="35" spans="14:16" ht="15.75">
      <c r="N35" s="22"/>
      <c r="O35" s="37"/>
      <c r="P35" s="16"/>
    </row>
    <row r="36" spans="14:16" ht="15.75">
      <c r="N36" s="22"/>
      <c r="O36" s="37"/>
      <c r="P36" s="16"/>
    </row>
    <row r="37" spans="14:16" ht="15.75">
      <c r="N37" s="22"/>
      <c r="O37" s="37"/>
      <c r="P37" s="16"/>
    </row>
    <row r="38" spans="14:16" ht="15.75">
      <c r="N38" s="22"/>
      <c r="O38" s="37"/>
      <c r="P38" s="16"/>
    </row>
    <row r="39" spans="14:16" ht="15.75">
      <c r="N39" s="22"/>
      <c r="O39" s="37"/>
      <c r="P39" s="16"/>
    </row>
  </sheetData>
  <sheetProtection/>
  <autoFilter ref="A9:P25"/>
  <mergeCells count="2">
    <mergeCell ref="D6:E6"/>
    <mergeCell ref="F8:N8"/>
  </mergeCells>
  <printOptions/>
  <pageMargins left="0.787401575" right="0.787401575" top="0.984251969" bottom="0.984251969" header="0.5" footer="0.5"/>
  <pageSetup orientation="portrait" paperSize="1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pane xSplit="5" ySplit="9" topLeftCell="G10" activePane="bottomRight" state="frozen"/>
      <selection pane="topLeft" activeCell="R34" sqref="R34"/>
      <selection pane="topRight" activeCell="R34" sqref="R34"/>
      <selection pane="bottomLeft" activeCell="R34" sqref="R34"/>
      <selection pane="bottomRight" activeCell="F9" sqref="F9"/>
    </sheetView>
  </sheetViews>
  <sheetFormatPr defaultColWidth="10.75390625" defaultRowHeight="12.75"/>
  <cols>
    <col min="1" max="1" width="14.125" style="6" customWidth="1"/>
    <col min="2" max="2" width="13.625" style="1" customWidth="1"/>
    <col min="3" max="3" width="15.25390625" style="1" customWidth="1"/>
    <col min="4" max="4" width="17.875" style="1" customWidth="1"/>
    <col min="5" max="5" width="21.875" style="6" customWidth="1"/>
    <col min="6" max="7" width="7.75390625" style="1" customWidth="1"/>
    <col min="8" max="13" width="7.75390625" style="2" customWidth="1"/>
    <col min="14" max="14" width="9.75390625" style="19" customWidth="1"/>
    <col min="15" max="15" width="9.75390625" style="34" customWidth="1"/>
    <col min="16" max="16" width="50.625" style="15" customWidth="1"/>
    <col min="17" max="16384" width="10.75390625" style="1" customWidth="1"/>
  </cols>
  <sheetData>
    <row r="1" spans="1:3" ht="15">
      <c r="A1" s="5" t="s">
        <v>27</v>
      </c>
      <c r="B1" s="30">
        <v>15</v>
      </c>
      <c r="C1" s="30" t="s">
        <v>28</v>
      </c>
    </row>
    <row r="2" spans="1:3" ht="15">
      <c r="A2" s="5" t="s">
        <v>34</v>
      </c>
      <c r="B2" s="30">
        <v>40</v>
      </c>
      <c r="C2" s="30" t="s">
        <v>29</v>
      </c>
    </row>
    <row r="3" spans="1:4" ht="15">
      <c r="A3" s="38" t="s">
        <v>31</v>
      </c>
      <c r="B3" s="4">
        <v>0.21</v>
      </c>
      <c r="C3" s="30" t="s">
        <v>12</v>
      </c>
      <c r="D3" s="30" t="s">
        <v>19</v>
      </c>
    </row>
    <row r="4" spans="1:3" ht="15">
      <c r="A4" s="5" t="s">
        <v>36</v>
      </c>
      <c r="B4" s="30" t="s">
        <v>32</v>
      </c>
      <c r="C4" s="30" t="s">
        <v>33</v>
      </c>
    </row>
    <row r="5" spans="1:7" ht="15" customHeight="1">
      <c r="A5" s="5" t="s">
        <v>37</v>
      </c>
      <c r="B5" s="30">
        <v>10</v>
      </c>
      <c r="C5" s="30" t="s">
        <v>26</v>
      </c>
      <c r="D5" s="17" t="s">
        <v>38</v>
      </c>
      <c r="E5" s="25">
        <v>1013</v>
      </c>
      <c r="F5" s="12"/>
      <c r="G5" s="9"/>
    </row>
    <row r="6" spans="1:8" ht="15">
      <c r="A6" s="5" t="s">
        <v>35</v>
      </c>
      <c r="B6" s="30">
        <v>4</v>
      </c>
      <c r="D6" s="39"/>
      <c r="E6" s="39"/>
      <c r="F6" s="12"/>
      <c r="G6" s="12"/>
      <c r="H6" s="9"/>
    </row>
    <row r="7" spans="1:8" ht="15">
      <c r="A7" s="14" t="s">
        <v>25</v>
      </c>
      <c r="B7" s="30">
        <v>1.03</v>
      </c>
      <c r="C7" s="13"/>
      <c r="D7" s="12"/>
      <c r="E7" s="32"/>
      <c r="F7" s="12"/>
      <c r="G7" s="12"/>
      <c r="H7" s="9"/>
    </row>
    <row r="8" spans="2:16" ht="15">
      <c r="B8" s="6"/>
      <c r="F8" s="40" t="s">
        <v>55</v>
      </c>
      <c r="G8" s="40"/>
      <c r="H8" s="40"/>
      <c r="I8" s="40"/>
      <c r="J8" s="40"/>
      <c r="K8" s="40"/>
      <c r="L8" s="40"/>
      <c r="M8" s="40"/>
      <c r="N8" s="41"/>
      <c r="O8" s="43"/>
      <c r="P8" s="42"/>
    </row>
    <row r="9" spans="1:16" s="2" customFormat="1" ht="15">
      <c r="A9" s="30" t="s">
        <v>17</v>
      </c>
      <c r="B9" s="30" t="s">
        <v>30</v>
      </c>
      <c r="C9" s="30" t="s">
        <v>20</v>
      </c>
      <c r="D9" s="30" t="s">
        <v>21</v>
      </c>
      <c r="E9" s="33" t="s">
        <v>18</v>
      </c>
      <c r="F9" s="10" t="s">
        <v>0</v>
      </c>
      <c r="G9" s="10" t="s">
        <v>53</v>
      </c>
      <c r="H9" s="10" t="s">
        <v>40</v>
      </c>
      <c r="I9" s="10" t="s">
        <v>4</v>
      </c>
      <c r="J9" s="10" t="s">
        <v>50</v>
      </c>
      <c r="K9" s="10" t="s">
        <v>1</v>
      </c>
      <c r="L9" s="10" t="s">
        <v>42</v>
      </c>
      <c r="M9" s="10" t="s">
        <v>2</v>
      </c>
      <c r="N9" s="20" t="s">
        <v>13</v>
      </c>
      <c r="O9" s="35" t="s">
        <v>22</v>
      </c>
      <c r="P9" s="18" t="s">
        <v>24</v>
      </c>
    </row>
    <row r="10" spans="1:16" s="28" customFormat="1" ht="25.5" customHeight="1">
      <c r="A10" s="27" t="s">
        <v>14</v>
      </c>
      <c r="B10" s="11" t="s">
        <v>39</v>
      </c>
      <c r="C10" s="10">
        <v>100</v>
      </c>
      <c r="D10" s="10">
        <v>100</v>
      </c>
      <c r="E10" s="11" t="str">
        <f aca="true" t="shared" si="0" ref="E10:E25">A10&amp;" "&amp;B10&amp;" "&amp;C10&amp;"-"&amp;D10</f>
        <v>OSTC BUHLMANN 100-100</v>
      </c>
      <c r="F10" s="10"/>
      <c r="G10" s="10"/>
      <c r="H10" s="10"/>
      <c r="I10" s="10"/>
      <c r="J10" s="10"/>
      <c r="K10" s="10"/>
      <c r="L10" s="10"/>
      <c r="M10" s="10">
        <v>4</v>
      </c>
      <c r="N10" s="20">
        <f>SUM(F10:M10)</f>
        <v>4</v>
      </c>
      <c r="O10" s="36">
        <f aca="true" t="shared" si="1" ref="O10:O25">N10+$B$2/10+1</f>
        <v>9</v>
      </c>
      <c r="P10" s="29" t="s">
        <v>23</v>
      </c>
    </row>
    <row r="11" spans="1:16" s="28" customFormat="1" ht="25.5" customHeight="1">
      <c r="A11" s="27" t="s">
        <v>14</v>
      </c>
      <c r="B11" s="11" t="s">
        <v>39</v>
      </c>
      <c r="C11" s="10">
        <v>110</v>
      </c>
      <c r="D11" s="10">
        <v>90</v>
      </c>
      <c r="E11" s="11" t="str">
        <f t="shared" si="0"/>
        <v>OSTC BUHLMANN 110-90</v>
      </c>
      <c r="F11" s="10"/>
      <c r="G11" s="10"/>
      <c r="H11" s="10"/>
      <c r="I11" s="10"/>
      <c r="J11" s="10"/>
      <c r="K11" s="10"/>
      <c r="L11" s="10"/>
      <c r="M11" s="10">
        <v>6</v>
      </c>
      <c r="N11" s="20">
        <f aca="true" t="shared" si="2" ref="N11:N25">SUM(F11:M11)</f>
        <v>6</v>
      </c>
      <c r="O11" s="36">
        <f t="shared" si="1"/>
        <v>11</v>
      </c>
      <c r="P11" s="29" t="s">
        <v>16</v>
      </c>
    </row>
    <row r="12" spans="1:16" s="28" customFormat="1" ht="25.5" customHeight="1">
      <c r="A12" s="24" t="s">
        <v>14</v>
      </c>
      <c r="B12" s="10" t="s">
        <v>39</v>
      </c>
      <c r="C12" s="10">
        <v>110</v>
      </c>
      <c r="D12" s="10">
        <v>85</v>
      </c>
      <c r="E12" s="11" t="str">
        <f t="shared" si="0"/>
        <v>OSTC BUHLMANN 110-85</v>
      </c>
      <c r="F12" s="10"/>
      <c r="G12" s="10"/>
      <c r="H12" s="10"/>
      <c r="I12" s="10"/>
      <c r="J12" s="10"/>
      <c r="K12" s="10"/>
      <c r="L12" s="10"/>
      <c r="M12" s="10">
        <v>6</v>
      </c>
      <c r="N12" s="20">
        <f t="shared" si="2"/>
        <v>6</v>
      </c>
      <c r="O12" s="36">
        <f t="shared" si="1"/>
        <v>11</v>
      </c>
      <c r="P12" s="29"/>
    </row>
    <row r="13" spans="1:16" s="28" customFormat="1" ht="25.5" customHeight="1">
      <c r="A13" s="24" t="s">
        <v>14</v>
      </c>
      <c r="B13" s="10" t="s">
        <v>39</v>
      </c>
      <c r="C13" s="10">
        <v>110</v>
      </c>
      <c r="D13" s="10">
        <v>80</v>
      </c>
      <c r="E13" s="11" t="str">
        <f t="shared" si="0"/>
        <v>OSTC BUHLMANN 110-80</v>
      </c>
      <c r="F13" s="10"/>
      <c r="G13" s="10"/>
      <c r="H13" s="10"/>
      <c r="I13" s="10"/>
      <c r="J13" s="10"/>
      <c r="K13" s="10"/>
      <c r="L13" s="10"/>
      <c r="M13" s="10">
        <v>7</v>
      </c>
      <c r="N13" s="20">
        <f t="shared" si="2"/>
        <v>7</v>
      </c>
      <c r="O13" s="36">
        <f t="shared" si="1"/>
        <v>12</v>
      </c>
      <c r="P13" s="29"/>
    </row>
    <row r="14" spans="1:16" s="28" customFormat="1" ht="25.5" customHeight="1">
      <c r="A14" s="24" t="s">
        <v>14</v>
      </c>
      <c r="B14" s="10" t="s">
        <v>39</v>
      </c>
      <c r="C14" s="10">
        <v>115</v>
      </c>
      <c r="D14" s="10">
        <v>90</v>
      </c>
      <c r="E14" s="11" t="str">
        <f t="shared" si="0"/>
        <v>OSTC BUHLMANN 115-90</v>
      </c>
      <c r="F14" s="10"/>
      <c r="G14" s="10"/>
      <c r="H14" s="10"/>
      <c r="I14" s="10"/>
      <c r="J14" s="10"/>
      <c r="K14" s="10"/>
      <c r="L14" s="10">
        <v>1</v>
      </c>
      <c r="M14" s="10">
        <v>6</v>
      </c>
      <c r="N14" s="20">
        <f t="shared" si="2"/>
        <v>7</v>
      </c>
      <c r="O14" s="36">
        <f t="shared" si="1"/>
        <v>12</v>
      </c>
      <c r="P14" s="29"/>
    </row>
    <row r="15" spans="1:16" s="28" customFormat="1" ht="25.5" customHeight="1">
      <c r="A15" s="24" t="s">
        <v>14</v>
      </c>
      <c r="B15" s="10" t="s">
        <v>39</v>
      </c>
      <c r="C15" s="10">
        <v>115</v>
      </c>
      <c r="D15" s="10">
        <v>85</v>
      </c>
      <c r="E15" s="11" t="str">
        <f t="shared" si="0"/>
        <v>OSTC BUHLMANN 115-85</v>
      </c>
      <c r="F15" s="10"/>
      <c r="G15" s="10"/>
      <c r="H15" s="10"/>
      <c r="I15" s="10"/>
      <c r="J15" s="10"/>
      <c r="K15" s="10"/>
      <c r="L15" s="10">
        <v>1</v>
      </c>
      <c r="M15" s="10">
        <v>7</v>
      </c>
      <c r="N15" s="20">
        <f t="shared" si="2"/>
        <v>8</v>
      </c>
      <c r="O15" s="36">
        <f t="shared" si="1"/>
        <v>13</v>
      </c>
      <c r="P15" s="29"/>
    </row>
    <row r="16" spans="1:16" s="28" customFormat="1" ht="25.5" customHeight="1">
      <c r="A16" s="24" t="s">
        <v>14</v>
      </c>
      <c r="B16" s="10" t="s">
        <v>39</v>
      </c>
      <c r="C16" s="10">
        <v>115</v>
      </c>
      <c r="D16" s="10">
        <v>80</v>
      </c>
      <c r="E16" s="11" t="str">
        <f t="shared" si="0"/>
        <v>OSTC BUHLMANN 115-80</v>
      </c>
      <c r="F16" s="10"/>
      <c r="G16" s="10"/>
      <c r="H16" s="10"/>
      <c r="I16" s="10"/>
      <c r="J16" s="10"/>
      <c r="K16" s="10"/>
      <c r="L16" s="10">
        <v>1</v>
      </c>
      <c r="M16" s="10">
        <v>7</v>
      </c>
      <c r="N16" s="20">
        <f t="shared" si="2"/>
        <v>8</v>
      </c>
      <c r="O16" s="36">
        <f t="shared" si="1"/>
        <v>13</v>
      </c>
      <c r="P16" s="29"/>
    </row>
    <row r="17" spans="1:16" s="28" customFormat="1" ht="25.5" customHeight="1">
      <c r="A17" s="24" t="s">
        <v>14</v>
      </c>
      <c r="B17" s="10" t="s">
        <v>39</v>
      </c>
      <c r="C17" s="10">
        <v>120</v>
      </c>
      <c r="D17" s="10">
        <v>90</v>
      </c>
      <c r="E17" s="11" t="str">
        <f t="shared" si="0"/>
        <v>OSTC BUHLMANN 120-90</v>
      </c>
      <c r="F17" s="10"/>
      <c r="G17" s="10"/>
      <c r="H17" s="10"/>
      <c r="I17" s="10"/>
      <c r="J17" s="10"/>
      <c r="K17" s="10"/>
      <c r="L17" s="10">
        <v>1</v>
      </c>
      <c r="M17" s="10">
        <v>7</v>
      </c>
      <c r="N17" s="20">
        <f t="shared" si="2"/>
        <v>8</v>
      </c>
      <c r="O17" s="36">
        <f t="shared" si="1"/>
        <v>13</v>
      </c>
      <c r="P17" s="29"/>
    </row>
    <row r="18" spans="1:16" s="28" customFormat="1" ht="25.5" customHeight="1">
      <c r="A18" s="24" t="s">
        <v>14</v>
      </c>
      <c r="B18" s="10" t="s">
        <v>39</v>
      </c>
      <c r="C18" s="10">
        <v>120</v>
      </c>
      <c r="D18" s="10">
        <v>85</v>
      </c>
      <c r="E18" s="11" t="str">
        <f t="shared" si="0"/>
        <v>OSTC BUHLMANN 120-85</v>
      </c>
      <c r="F18" s="10"/>
      <c r="G18" s="10"/>
      <c r="H18" s="10"/>
      <c r="I18" s="10"/>
      <c r="J18" s="10"/>
      <c r="K18" s="10"/>
      <c r="L18" s="10">
        <v>1</v>
      </c>
      <c r="M18" s="10">
        <v>8</v>
      </c>
      <c r="N18" s="20">
        <f t="shared" si="2"/>
        <v>9</v>
      </c>
      <c r="O18" s="36">
        <f t="shared" si="1"/>
        <v>14</v>
      </c>
      <c r="P18" s="29"/>
    </row>
    <row r="19" spans="1:16" s="2" customFormat="1" ht="25.5" customHeight="1">
      <c r="A19" s="24" t="s">
        <v>14</v>
      </c>
      <c r="B19" s="30" t="s">
        <v>39</v>
      </c>
      <c r="C19" s="10">
        <v>120</v>
      </c>
      <c r="D19" s="10">
        <v>80</v>
      </c>
      <c r="E19" s="11" t="str">
        <f t="shared" si="0"/>
        <v>OSTC BUHLMANN 120-80</v>
      </c>
      <c r="F19" s="10"/>
      <c r="G19" s="10"/>
      <c r="H19" s="10"/>
      <c r="I19" s="10"/>
      <c r="J19" s="10"/>
      <c r="K19" s="10"/>
      <c r="L19" s="10">
        <v>1</v>
      </c>
      <c r="M19" s="10">
        <v>8</v>
      </c>
      <c r="N19" s="20">
        <f t="shared" si="2"/>
        <v>9</v>
      </c>
      <c r="O19" s="36">
        <f t="shared" si="1"/>
        <v>14</v>
      </c>
      <c r="P19" s="8"/>
    </row>
    <row r="20" spans="1:16" s="28" customFormat="1" ht="25.5" customHeight="1">
      <c r="A20" s="24" t="s">
        <v>14</v>
      </c>
      <c r="B20" s="10" t="s">
        <v>39</v>
      </c>
      <c r="C20" s="10">
        <v>125</v>
      </c>
      <c r="D20" s="10">
        <v>90</v>
      </c>
      <c r="E20" s="11" t="str">
        <f t="shared" si="0"/>
        <v>OSTC BUHLMANN 125-90</v>
      </c>
      <c r="F20" s="10"/>
      <c r="G20" s="10"/>
      <c r="H20" s="10"/>
      <c r="I20" s="10"/>
      <c r="J20" s="10"/>
      <c r="K20" s="10"/>
      <c r="L20" s="10">
        <v>1</v>
      </c>
      <c r="M20" s="10">
        <v>8</v>
      </c>
      <c r="N20" s="20">
        <f t="shared" si="2"/>
        <v>9</v>
      </c>
      <c r="O20" s="36">
        <f t="shared" si="1"/>
        <v>14</v>
      </c>
      <c r="P20" s="29"/>
    </row>
    <row r="21" spans="1:16" s="28" customFormat="1" ht="25.5" customHeight="1">
      <c r="A21" s="24" t="s">
        <v>14</v>
      </c>
      <c r="B21" s="10" t="s">
        <v>39</v>
      </c>
      <c r="C21" s="10">
        <v>125</v>
      </c>
      <c r="D21" s="10">
        <v>85</v>
      </c>
      <c r="E21" s="11" t="str">
        <f t="shared" si="0"/>
        <v>OSTC BUHLMANN 125-85</v>
      </c>
      <c r="F21" s="10"/>
      <c r="G21" s="10"/>
      <c r="H21" s="10"/>
      <c r="I21" s="10"/>
      <c r="J21" s="10"/>
      <c r="K21" s="10"/>
      <c r="L21" s="10">
        <v>1</v>
      </c>
      <c r="M21" s="10">
        <v>9</v>
      </c>
      <c r="N21" s="20">
        <f t="shared" si="2"/>
        <v>10</v>
      </c>
      <c r="O21" s="36">
        <f t="shared" si="1"/>
        <v>15</v>
      </c>
      <c r="P21" s="29"/>
    </row>
    <row r="22" spans="1:16" s="2" customFormat="1" ht="25.5" customHeight="1">
      <c r="A22" s="24" t="s">
        <v>14</v>
      </c>
      <c r="B22" s="30" t="s">
        <v>39</v>
      </c>
      <c r="C22" s="10">
        <v>125</v>
      </c>
      <c r="D22" s="10">
        <v>80</v>
      </c>
      <c r="E22" s="11" t="str">
        <f t="shared" si="0"/>
        <v>OSTC BUHLMANN 125-80</v>
      </c>
      <c r="F22" s="10"/>
      <c r="G22" s="10"/>
      <c r="H22" s="10"/>
      <c r="I22" s="10"/>
      <c r="J22" s="10"/>
      <c r="K22" s="10"/>
      <c r="L22" s="10">
        <v>2</v>
      </c>
      <c r="M22" s="10">
        <v>8</v>
      </c>
      <c r="N22" s="20">
        <f t="shared" si="2"/>
        <v>10</v>
      </c>
      <c r="O22" s="36">
        <f t="shared" si="1"/>
        <v>15</v>
      </c>
      <c r="P22" s="8" t="s">
        <v>49</v>
      </c>
    </row>
    <row r="23" spans="1:16" s="2" customFormat="1" ht="25.5" customHeight="1">
      <c r="A23" s="23" t="s">
        <v>15</v>
      </c>
      <c r="B23" s="30" t="s">
        <v>11</v>
      </c>
      <c r="C23" s="10" t="s">
        <v>44</v>
      </c>
      <c r="D23" s="10" t="s">
        <v>5</v>
      </c>
      <c r="E23" s="11" t="str">
        <f t="shared" si="0"/>
        <v>SUUNTO RGBM P0-A0</v>
      </c>
      <c r="F23" s="10"/>
      <c r="G23" s="10">
        <v>1</v>
      </c>
      <c r="H23" s="10"/>
      <c r="I23" s="10"/>
      <c r="J23" s="10">
        <v>2</v>
      </c>
      <c r="K23" s="10"/>
      <c r="L23" s="10"/>
      <c r="M23" s="10">
        <v>7</v>
      </c>
      <c r="N23" s="20">
        <f t="shared" si="2"/>
        <v>10</v>
      </c>
      <c r="O23" s="36">
        <f t="shared" si="1"/>
        <v>15</v>
      </c>
      <c r="P23" s="29" t="s">
        <v>16</v>
      </c>
    </row>
    <row r="24" spans="1:16" s="2" customFormat="1" ht="25.5" customHeight="1">
      <c r="A24" s="23" t="s">
        <v>15</v>
      </c>
      <c r="B24" s="30" t="s">
        <v>11</v>
      </c>
      <c r="C24" s="10" t="s">
        <v>45</v>
      </c>
      <c r="D24" s="10" t="s">
        <v>6</v>
      </c>
      <c r="E24" s="11" t="str">
        <f t="shared" si="0"/>
        <v>SUUNTO RGBM P1-A0</v>
      </c>
      <c r="F24" s="10">
        <v>1</v>
      </c>
      <c r="G24" s="10"/>
      <c r="H24" s="10"/>
      <c r="I24" s="10"/>
      <c r="J24" s="10">
        <v>2</v>
      </c>
      <c r="K24" s="10"/>
      <c r="L24" s="10"/>
      <c r="M24" s="10">
        <v>10</v>
      </c>
      <c r="N24" s="20">
        <f t="shared" si="2"/>
        <v>13</v>
      </c>
      <c r="O24" s="36">
        <f t="shared" si="1"/>
        <v>18</v>
      </c>
      <c r="P24" s="29"/>
    </row>
    <row r="25" spans="1:16" s="2" customFormat="1" ht="25.5" customHeight="1">
      <c r="A25" s="23" t="s">
        <v>15</v>
      </c>
      <c r="B25" s="30" t="s">
        <v>11</v>
      </c>
      <c r="C25" s="10" t="s">
        <v>46</v>
      </c>
      <c r="D25" s="10" t="s">
        <v>7</v>
      </c>
      <c r="E25" s="11" t="str">
        <f t="shared" si="0"/>
        <v>SUUNTO RGBM P2-A0</v>
      </c>
      <c r="F25" s="10">
        <v>1</v>
      </c>
      <c r="G25" s="10"/>
      <c r="H25" s="10"/>
      <c r="I25" s="10">
        <v>2</v>
      </c>
      <c r="J25" s="10"/>
      <c r="K25" s="10"/>
      <c r="L25" s="10"/>
      <c r="M25" s="10">
        <v>13</v>
      </c>
      <c r="N25" s="20">
        <f t="shared" si="2"/>
        <v>16</v>
      </c>
      <c r="O25" s="36">
        <f t="shared" si="1"/>
        <v>21</v>
      </c>
      <c r="P25" s="29"/>
    </row>
    <row r="26" ht="15.75">
      <c r="N26" s="21"/>
    </row>
    <row r="27" ht="15.75">
      <c r="N27" s="21"/>
    </row>
    <row r="28" ht="15.75">
      <c r="N28" s="21"/>
    </row>
    <row r="29" ht="15.75">
      <c r="N29" s="21"/>
    </row>
    <row r="30" ht="15.75">
      <c r="N30" s="21"/>
    </row>
    <row r="31" spans="14:16" ht="15.75">
      <c r="N31" s="22"/>
      <c r="O31" s="37"/>
      <c r="P31" s="16"/>
    </row>
    <row r="32" spans="14:16" ht="15.75">
      <c r="N32" s="22"/>
      <c r="O32" s="37"/>
      <c r="P32" s="16"/>
    </row>
    <row r="33" spans="14:16" ht="15.75">
      <c r="N33" s="22"/>
      <c r="O33" s="37"/>
      <c r="P33" s="16"/>
    </row>
    <row r="34" spans="14:16" ht="15.75">
      <c r="N34" s="22"/>
      <c r="O34" s="37"/>
      <c r="P34" s="16"/>
    </row>
    <row r="35" spans="14:16" ht="15.75">
      <c r="N35" s="22"/>
      <c r="O35" s="37"/>
      <c r="P35" s="16"/>
    </row>
    <row r="36" spans="14:16" ht="15.75">
      <c r="N36" s="22"/>
      <c r="O36" s="37"/>
      <c r="P36" s="16"/>
    </row>
    <row r="37" spans="14:16" ht="15.75">
      <c r="N37" s="22"/>
      <c r="O37" s="37"/>
      <c r="P37" s="16"/>
    </row>
    <row r="38" spans="14:16" ht="15.75">
      <c r="N38" s="22"/>
      <c r="O38" s="37"/>
      <c r="P38" s="16"/>
    </row>
    <row r="39" spans="14:16" ht="15.75">
      <c r="N39" s="22"/>
      <c r="O39" s="37"/>
      <c r="P39" s="16"/>
    </row>
  </sheetData>
  <mergeCells count="2">
    <mergeCell ref="D6:E6"/>
    <mergeCell ref="F8:N8"/>
  </mergeCells>
  <printOptions/>
  <pageMargins left="0.787401575" right="0.787401575" top="0.984251969" bottom="0.984251969" header="0.5" footer="0.5"/>
  <pageSetup orientation="portrait" paperSize="1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pane xSplit="5" ySplit="9" topLeftCell="F10" activePane="bottomRight" state="frozen"/>
      <selection pane="topLeft" activeCell="R34" sqref="R34"/>
      <selection pane="topRight" activeCell="R34" sqref="R34"/>
      <selection pane="bottomLeft" activeCell="R34" sqref="R34"/>
      <selection pane="bottomRight" activeCell="F9" sqref="F9"/>
    </sheetView>
  </sheetViews>
  <sheetFormatPr defaultColWidth="10.75390625" defaultRowHeight="12.75"/>
  <cols>
    <col min="1" max="1" width="14.125" style="6" customWidth="1"/>
    <col min="2" max="2" width="13.625" style="1" customWidth="1"/>
    <col min="3" max="3" width="15.25390625" style="1" customWidth="1"/>
    <col min="4" max="4" width="17.875" style="1" customWidth="1"/>
    <col min="5" max="5" width="21.875" style="6" customWidth="1"/>
    <col min="6" max="7" width="7.75390625" style="1" customWidth="1"/>
    <col min="8" max="13" width="7.75390625" style="2" customWidth="1"/>
    <col min="14" max="14" width="9.75390625" style="19" customWidth="1"/>
    <col min="15" max="15" width="9.75390625" style="34" customWidth="1"/>
    <col min="16" max="16" width="50.625" style="15" customWidth="1"/>
    <col min="17" max="16384" width="10.75390625" style="1" customWidth="1"/>
  </cols>
  <sheetData>
    <row r="1" spans="1:3" ht="15">
      <c r="A1" s="5" t="s">
        <v>27</v>
      </c>
      <c r="B1" s="30">
        <v>15</v>
      </c>
      <c r="C1" s="30" t="s">
        <v>28</v>
      </c>
    </row>
    <row r="2" spans="1:3" ht="15">
      <c r="A2" s="5" t="s">
        <v>34</v>
      </c>
      <c r="B2" s="30">
        <v>40</v>
      </c>
      <c r="C2" s="30" t="s">
        <v>29</v>
      </c>
    </row>
    <row r="3" spans="1:4" ht="15">
      <c r="A3" s="31" t="s">
        <v>31</v>
      </c>
      <c r="B3" s="4">
        <v>0.32</v>
      </c>
      <c r="C3" s="30" t="s">
        <v>43</v>
      </c>
      <c r="D3" s="30" t="s">
        <v>19</v>
      </c>
    </row>
    <row r="4" spans="1:3" ht="15">
      <c r="A4" s="5" t="s">
        <v>36</v>
      </c>
      <c r="B4" s="30" t="s">
        <v>32</v>
      </c>
      <c r="C4" s="30" t="s">
        <v>33</v>
      </c>
    </row>
    <row r="5" spans="1:7" ht="15" customHeight="1">
      <c r="A5" s="5" t="s">
        <v>37</v>
      </c>
      <c r="B5" s="30">
        <v>10</v>
      </c>
      <c r="C5" s="30" t="s">
        <v>26</v>
      </c>
      <c r="D5" s="17" t="s">
        <v>38</v>
      </c>
      <c r="E5" s="25">
        <v>1013</v>
      </c>
      <c r="F5" s="12"/>
      <c r="G5" s="9"/>
    </row>
    <row r="6" spans="1:8" ht="15">
      <c r="A6" s="5" t="s">
        <v>35</v>
      </c>
      <c r="B6" s="30">
        <v>4</v>
      </c>
      <c r="D6" s="39"/>
      <c r="E6" s="39"/>
      <c r="F6" s="12"/>
      <c r="G6" s="12"/>
      <c r="H6" s="9"/>
    </row>
    <row r="7" spans="1:8" ht="15">
      <c r="A7" s="14" t="s">
        <v>25</v>
      </c>
      <c r="B7" s="30">
        <v>1.03</v>
      </c>
      <c r="C7" s="13"/>
      <c r="D7" s="12"/>
      <c r="E7" s="32"/>
      <c r="F7" s="12"/>
      <c r="G7" s="12"/>
      <c r="H7" s="9"/>
    </row>
    <row r="8" spans="2:16" ht="15">
      <c r="B8" s="6"/>
      <c r="F8" s="40" t="s">
        <v>55</v>
      </c>
      <c r="G8" s="40"/>
      <c r="H8" s="40"/>
      <c r="I8" s="40"/>
      <c r="J8" s="40"/>
      <c r="K8" s="40"/>
      <c r="L8" s="40"/>
      <c r="M8" s="40"/>
      <c r="N8" s="41"/>
      <c r="O8" s="43"/>
      <c r="P8" s="42"/>
    </row>
    <row r="9" spans="1:16" s="2" customFormat="1" ht="15">
      <c r="A9" s="30" t="s">
        <v>17</v>
      </c>
      <c r="B9" s="30" t="s">
        <v>30</v>
      </c>
      <c r="C9" s="30" t="s">
        <v>20</v>
      </c>
      <c r="D9" s="30" t="s">
        <v>21</v>
      </c>
      <c r="E9" s="33" t="s">
        <v>18</v>
      </c>
      <c r="F9" s="10" t="s">
        <v>47</v>
      </c>
      <c r="G9" s="10" t="s">
        <v>48</v>
      </c>
      <c r="H9" s="10" t="s">
        <v>40</v>
      </c>
      <c r="I9" s="10" t="s">
        <v>41</v>
      </c>
      <c r="J9" s="10" t="s">
        <v>51</v>
      </c>
      <c r="K9" s="10" t="s">
        <v>52</v>
      </c>
      <c r="L9" s="10" t="s">
        <v>42</v>
      </c>
      <c r="M9" s="10" t="s">
        <v>3</v>
      </c>
      <c r="N9" s="20" t="s">
        <v>13</v>
      </c>
      <c r="O9" s="35" t="s">
        <v>22</v>
      </c>
      <c r="P9" s="18" t="s">
        <v>24</v>
      </c>
    </row>
    <row r="10" spans="1:16" s="28" customFormat="1" ht="25.5" customHeight="1">
      <c r="A10" s="24" t="s">
        <v>14</v>
      </c>
      <c r="B10" s="10" t="s">
        <v>10</v>
      </c>
      <c r="C10" s="10">
        <v>30</v>
      </c>
      <c r="D10" s="10">
        <v>70</v>
      </c>
      <c r="E10" s="11" t="str">
        <f>A10&amp;" "&amp;B10&amp;" "&amp;C10&amp;"-"&amp;D10</f>
        <v>OSTC BUHLMANN - GF 30-70</v>
      </c>
      <c r="F10" s="10"/>
      <c r="G10" s="10"/>
      <c r="H10" s="10"/>
      <c r="I10" s="10"/>
      <c r="J10" s="10"/>
      <c r="K10" s="10">
        <v>1</v>
      </c>
      <c r="L10" s="10">
        <v>1</v>
      </c>
      <c r="M10" s="10">
        <v>4</v>
      </c>
      <c r="N10" s="20">
        <f>SUM(F10:M10)</f>
        <v>6</v>
      </c>
      <c r="O10" s="36">
        <f>N10+$B$2/10+1</f>
        <v>11</v>
      </c>
      <c r="P10" s="29"/>
    </row>
    <row r="11" spans="1:16" s="28" customFormat="1" ht="25.5" customHeight="1">
      <c r="A11" s="24" t="s">
        <v>14</v>
      </c>
      <c r="B11" s="30" t="s">
        <v>39</v>
      </c>
      <c r="C11" s="10">
        <v>125</v>
      </c>
      <c r="D11" s="10">
        <v>80</v>
      </c>
      <c r="E11" s="11" t="str">
        <f>A11&amp;" "&amp;B11&amp;" "&amp;C11&amp;"-"&amp;D11</f>
        <v>OSTC BUHLMANN 125-80</v>
      </c>
      <c r="F11" s="10"/>
      <c r="G11" s="10"/>
      <c r="H11" s="10"/>
      <c r="I11" s="10"/>
      <c r="J11" s="10"/>
      <c r="K11" s="10"/>
      <c r="L11" s="10"/>
      <c r="M11" s="10">
        <v>3</v>
      </c>
      <c r="N11" s="20">
        <f>SUM(F11:M11)</f>
        <v>3</v>
      </c>
      <c r="O11" s="36">
        <f>N11+$B$2/10+1</f>
        <v>8</v>
      </c>
      <c r="P11" s="8" t="s">
        <v>49</v>
      </c>
    </row>
    <row r="12" spans="1:16" s="2" customFormat="1" ht="25.5" customHeight="1">
      <c r="A12" s="24" t="s">
        <v>14</v>
      </c>
      <c r="B12" s="30" t="s">
        <v>39</v>
      </c>
      <c r="C12" s="10">
        <v>130</v>
      </c>
      <c r="D12" s="10">
        <v>70</v>
      </c>
      <c r="E12" s="11" t="str">
        <f>A12&amp;" "&amp;B12&amp;" "&amp;C12&amp;"-"&amp;D12</f>
        <v>OSTC BUHLMANN 130-70</v>
      </c>
      <c r="F12" s="10"/>
      <c r="G12" s="10"/>
      <c r="H12" s="10"/>
      <c r="I12" s="10"/>
      <c r="J12" s="10"/>
      <c r="K12" s="10"/>
      <c r="L12" s="10"/>
      <c r="M12" s="10">
        <v>4</v>
      </c>
      <c r="N12" s="20">
        <f>SUM(F12:M12)</f>
        <v>4</v>
      </c>
      <c r="O12" s="36">
        <f>N12+$B$2/10+1</f>
        <v>9</v>
      </c>
      <c r="P12" s="8"/>
    </row>
    <row r="13" spans="1:16" s="28" customFormat="1" ht="25.5" customHeight="1">
      <c r="A13" s="24" t="s">
        <v>14</v>
      </c>
      <c r="B13" s="10" t="s">
        <v>39</v>
      </c>
      <c r="C13" s="10">
        <v>140</v>
      </c>
      <c r="D13" s="10">
        <v>60</v>
      </c>
      <c r="E13" s="11" t="str">
        <f>A13&amp;" "&amp;B13&amp;" "&amp;C13&amp;"-"&amp;D13</f>
        <v>OSTC BUHLMANN 140-60</v>
      </c>
      <c r="F13" s="10"/>
      <c r="G13" s="10"/>
      <c r="H13" s="10"/>
      <c r="I13" s="10"/>
      <c r="J13" s="10"/>
      <c r="K13" s="10"/>
      <c r="L13" s="10"/>
      <c r="M13" s="10">
        <v>6</v>
      </c>
      <c r="N13" s="20">
        <f>SUM(F13:M13)</f>
        <v>6</v>
      </c>
      <c r="O13" s="36">
        <f>N13+$B$2/10+1</f>
        <v>11</v>
      </c>
      <c r="P13" s="29"/>
    </row>
    <row r="14" spans="1:16" s="2" customFormat="1" ht="25.5" customHeight="1">
      <c r="A14" s="23" t="s">
        <v>15</v>
      </c>
      <c r="B14" s="30" t="s">
        <v>11</v>
      </c>
      <c r="C14" s="10" t="s">
        <v>45</v>
      </c>
      <c r="D14" s="10" t="s">
        <v>8</v>
      </c>
      <c r="E14" s="11" t="str">
        <f>A14&amp;" "&amp;B14&amp;" "&amp;C14&amp;"-"&amp;D14</f>
        <v>SUUNTO RGBM P1-A0</v>
      </c>
      <c r="F14" s="10"/>
      <c r="G14" s="10">
        <v>1</v>
      </c>
      <c r="H14" s="10"/>
      <c r="I14" s="10"/>
      <c r="J14" s="10"/>
      <c r="K14" s="10">
        <v>2</v>
      </c>
      <c r="L14" s="10"/>
      <c r="M14" s="10">
        <v>3</v>
      </c>
      <c r="N14" s="20">
        <f>SUM(F14:M14)</f>
        <v>6</v>
      </c>
      <c r="O14" s="36">
        <f>N14+$B$2/10+1</f>
        <v>11</v>
      </c>
      <c r="P14" s="29"/>
    </row>
    <row r="15" ht="15">
      <c r="N15" s="21"/>
    </row>
    <row r="16" ht="15">
      <c r="N16" s="21"/>
    </row>
    <row r="17" ht="15">
      <c r="N17" s="21"/>
    </row>
    <row r="18" ht="15">
      <c r="N18" s="21"/>
    </row>
    <row r="19" ht="15.75">
      <c r="N19" s="21"/>
    </row>
    <row r="20" spans="14:16" ht="15.75">
      <c r="N20" s="22"/>
      <c r="O20" s="37"/>
      <c r="P20" s="16"/>
    </row>
    <row r="21" spans="14:16" ht="15.75">
      <c r="N21" s="22"/>
      <c r="O21" s="37"/>
      <c r="P21" s="16"/>
    </row>
    <row r="22" spans="14:16" ht="15.75">
      <c r="N22" s="22"/>
      <c r="O22" s="37"/>
      <c r="P22" s="16"/>
    </row>
    <row r="23" spans="14:16" ht="15.75">
      <c r="N23" s="22"/>
      <c r="O23" s="37"/>
      <c r="P23" s="16"/>
    </row>
    <row r="24" spans="14:16" ht="15.75">
      <c r="N24" s="22"/>
      <c r="O24" s="37"/>
      <c r="P24" s="16"/>
    </row>
    <row r="25" spans="14:16" ht="15.75">
      <c r="N25" s="22"/>
      <c r="O25" s="37"/>
      <c r="P25" s="16"/>
    </row>
    <row r="26" spans="14:16" ht="15.75">
      <c r="N26" s="22"/>
      <c r="O26" s="37"/>
      <c r="P26" s="16"/>
    </row>
    <row r="27" spans="14:16" ht="15.75">
      <c r="N27" s="22"/>
      <c r="O27" s="37"/>
      <c r="P27" s="16"/>
    </row>
    <row r="28" spans="14:16" ht="15.75">
      <c r="N28" s="22"/>
      <c r="O28" s="37"/>
      <c r="P28" s="16"/>
    </row>
  </sheetData>
  <mergeCells count="2">
    <mergeCell ref="D6:E6"/>
    <mergeCell ref="F8:N8"/>
  </mergeCells>
  <printOptions/>
  <pageMargins left="0.787401575" right="0.787401575" top="0.984251969" bottom="0.984251969" header="0.5" footer="0.5"/>
  <pageSetup orientation="portrait" paperSize="1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dcterms:created xsi:type="dcterms:W3CDTF">2010-12-19T22:11:39Z</dcterms:created>
  <dcterms:modified xsi:type="dcterms:W3CDTF">2011-11-19T19:11:33Z</dcterms:modified>
  <cp:category/>
  <cp:version/>
  <cp:contentType/>
  <cp:contentStatus/>
</cp:coreProperties>
</file>